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A Cloud\OneDrive\InterWeb\Servamatic\ctcon\files\"/>
    </mc:Choice>
  </mc:AlternateContent>
  <xr:revisionPtr revIDLastSave="0" documentId="13_ncr:1_{316CB42C-9889-4723-AFE7-7840E1027209}" xr6:coauthVersionLast="47" xr6:coauthVersionMax="47" xr10:uidLastSave="{00000000-0000-0000-0000-000000000000}"/>
  <workbookProtection workbookAlgorithmName="SHA-512" workbookHashValue="o0iLOc9Fb+1srdFn9CLQ8gaWLh/t4RYx9fOncfxrsGUZkljAoMLoCbicC4a6YKBL85LZVt4M7dP9867gNizZ0Q==" workbookSaltValue="uIHmuyJd45VsrS/W0BGk1Q==" workbookSpinCount="100000" lockStructure="1"/>
  <bookViews>
    <workbookView xWindow="-108" yWindow="-108" windowWidth="23256" windowHeight="12456" xr2:uid="{BCAC40F0-7431-4683-A47A-5F56E941CE80}"/>
  </bookViews>
  <sheets>
    <sheet name="Start Page" sheetId="2" r:id="rId1"/>
    <sheet name="Solar Power Budget" sheetId="1" r:id="rId2"/>
  </sheet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A">#REF!</definedName>
    <definedName name="FAa">#REF!</definedName>
    <definedName name="FAb">#REF!</definedName>
    <definedName name="FAc">#REF!</definedName>
    <definedName name="FAd">#REF!</definedName>
    <definedName name="FT">#REF!</definedName>
    <definedName name="FTa">#REF!</definedName>
    <definedName name="FTb">#REF!</definedName>
    <definedName name="FTc">#REF!</definedName>
    <definedName name="FTd">#REF!</definedName>
    <definedName name="Full_Print">#REF!</definedName>
    <definedName name="Header_Row">ROW(#REF!)</definedName>
    <definedName name="Int">#REF!</definedName>
    <definedName name="Interest_Rate">#REF!</definedName>
    <definedName name="L1a">#REF!</definedName>
    <definedName name="L2a">#REF!</definedName>
    <definedName name="L3a">#REF!</definedName>
    <definedName name="L4a">#REF!</definedName>
    <definedName name="L5a">#REF!</definedName>
    <definedName name="L6a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per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Date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mt">#REF!</definedName>
    <definedName name="Princ">#REF!</definedName>
    <definedName name="Print_Area_MI">#REF!</definedName>
    <definedName name="Print_Area_Reset">OFFSET(Full_Print,0,0,Last_Row)</definedName>
    <definedName name="pv">#REF!</definedName>
    <definedName name="rate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Total_Payment" localSheetId="1">Scheduled_Payment+Extra_Payment</definedName>
    <definedName name="Total_Payment">Scheduled_Payment+Extra_Payment</definedName>
    <definedName name="Utilization" comment="Utilization Percentage">#REF!</definedName>
    <definedName name="Values_Entered">IF(Loan_Amount*Interest_Rate*Loan_Years*Loan_Start&gt;0,1,0)</definedName>
    <definedName name="WD">#REF!</definedName>
    <definedName name="WF">#REF!</definedName>
    <definedName name="W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L24" i="1"/>
  <c r="M24" i="1" s="1"/>
  <c r="L23" i="1"/>
  <c r="M23" i="1" s="1"/>
  <c r="L22" i="1"/>
  <c r="M22" i="1" s="1"/>
  <c r="L21" i="1"/>
  <c r="M21" i="1" s="1"/>
  <c r="O21" i="1" s="1"/>
  <c r="L20" i="1"/>
  <c r="M20" i="1" s="1"/>
  <c r="M19" i="1"/>
  <c r="N19" i="1" s="1"/>
  <c r="M18" i="1"/>
  <c r="O18" i="1" s="1"/>
  <c r="M17" i="1"/>
  <c r="N17" i="1" s="1"/>
  <c r="M16" i="1"/>
  <c r="O16" i="1" s="1"/>
  <c r="M15" i="1"/>
  <c r="O15" i="1" s="1"/>
  <c r="M14" i="1"/>
  <c r="O14" i="1" s="1"/>
  <c r="M13" i="1"/>
  <c r="O13" i="1" s="1"/>
  <c r="M12" i="1"/>
  <c r="N12" i="1" s="1"/>
  <c r="M11" i="1"/>
  <c r="O11" i="1" s="1"/>
  <c r="M10" i="1"/>
  <c r="O10" i="1" s="1"/>
  <c r="M9" i="1"/>
  <c r="N9" i="1" s="1"/>
  <c r="M8" i="1"/>
  <c r="O8" i="1" s="1"/>
  <c r="D8" i="1"/>
  <c r="M7" i="1"/>
  <c r="O7" i="1" s="1"/>
  <c r="M6" i="1"/>
  <c r="N6" i="1" s="1"/>
  <c r="C6" i="1"/>
  <c r="C12" i="1" s="1"/>
  <c r="M5" i="1"/>
  <c r="N5" i="1" s="1"/>
  <c r="M4" i="1"/>
  <c r="O4" i="1" s="1"/>
  <c r="M3" i="1"/>
  <c r="N3" i="1" s="1"/>
  <c r="M2" i="1"/>
  <c r="N2" i="1" s="1"/>
  <c r="C15" i="1" l="1"/>
  <c r="O3" i="1"/>
  <c r="N24" i="1"/>
  <c r="O24" i="1"/>
  <c r="O17" i="1"/>
  <c r="N15" i="1"/>
  <c r="O19" i="1"/>
  <c r="N10" i="1"/>
  <c r="O9" i="1"/>
  <c r="O20" i="1"/>
  <c r="N20" i="1"/>
  <c r="O23" i="1"/>
  <c r="N23" i="1"/>
  <c r="N22" i="1"/>
  <c r="O22" i="1"/>
  <c r="N4" i="1"/>
  <c r="O6" i="1"/>
  <c r="N8" i="1"/>
  <c r="O12" i="1"/>
  <c r="N21" i="1"/>
  <c r="N14" i="1"/>
  <c r="O2" i="1"/>
  <c r="O5" i="1"/>
  <c r="N11" i="1"/>
  <c r="N16" i="1"/>
  <c r="N18" i="1"/>
  <c r="M25" i="1"/>
  <c r="J27" i="1" s="1"/>
  <c r="N7" i="1"/>
  <c r="N13" i="1"/>
  <c r="N25" i="1" l="1"/>
  <c r="O25" i="1"/>
  <c r="J28" i="1" s="1"/>
  <c r="R25" i="1" l="1"/>
  <c r="Q25" i="1"/>
  <c r="P2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<sst xmlns="http://schemas.openxmlformats.org/spreadsheetml/2006/main" count="55" uniqueCount="54">
  <si>
    <t xml:space="preserve">    </t>
  </si>
  <si>
    <t>Power Requirements Calculator</t>
  </si>
  <si>
    <t>Equiment Name</t>
  </si>
  <si>
    <t>Volts</t>
  </si>
  <si>
    <t>Qty</t>
  </si>
  <si>
    <t>Amps</t>
  </si>
  <si>
    <t>Watts</t>
  </si>
  <si>
    <t>Use In Hrs/Day</t>
  </si>
  <si>
    <t>Duty Cycle</t>
  </si>
  <si>
    <t>Watt / Day</t>
  </si>
  <si>
    <t>kWh / Day</t>
  </si>
  <si>
    <t>Ah/Day</t>
  </si>
  <si>
    <t>Solar Panel Quantity</t>
  </si>
  <si>
    <t>Panel  Wattage EA.</t>
  </si>
  <si>
    <t>Watts/Hr</t>
  </si>
  <si>
    <t>Water pump</t>
  </si>
  <si>
    <t>TV</t>
  </si>
  <si>
    <t>Hours of Sunlight</t>
  </si>
  <si>
    <t>Vent Fan 1</t>
  </si>
  <si>
    <t>Stated Panel Efficiency</t>
  </si>
  <si>
    <t>Vent Fan 2</t>
  </si>
  <si>
    <t>Vent Fan 3</t>
  </si>
  <si>
    <t>Phone Charger</t>
  </si>
  <si>
    <t>Sound Bar</t>
  </si>
  <si>
    <t>Coffee Maker</t>
  </si>
  <si>
    <t>Cell Booster</t>
  </si>
  <si>
    <t>Computer</t>
  </si>
  <si>
    <t>12V Cooler*</t>
  </si>
  <si>
    <t>AC*</t>
  </si>
  <si>
    <t>Heater*</t>
  </si>
  <si>
    <t>Refrigerator*</t>
  </si>
  <si>
    <t>Mini Split*</t>
  </si>
  <si>
    <t>Battery Quantity</t>
  </si>
  <si>
    <t>LED Light Type 1</t>
  </si>
  <si>
    <t>LED Light Type 2</t>
  </si>
  <si>
    <t>LED Light Type 3</t>
  </si>
  <si>
    <t>LED Light Type 4</t>
  </si>
  <si>
    <t>Inverter Standby Power</t>
  </si>
  <si>
    <t>Green data fields are to be updated as needed for your situation.  Red data fields are calculated formulas and may not be edited.</t>
  </si>
  <si>
    <t>Daily Required Total Ah Minus Daily Solar Production</t>
  </si>
  <si>
    <t>Daily Required Total Watts Minus Daily Solar Production</t>
  </si>
  <si>
    <t>Daily Solar Production  WattHr/Day</t>
  </si>
  <si>
    <t>Daily Solar Production AmpHours</t>
  </si>
  <si>
    <t>Red = Solar Production Less Than Required - Add Panels or Battery Storage</t>
  </si>
  <si>
    <t>Black = Solar Production Greater Than Required</t>
  </si>
  <si>
    <t>Battery Size Needed to Provide Full Daily Load</t>
  </si>
  <si>
    <t>*Runtime /Hour in Minutes</t>
  </si>
  <si>
    <t>Shaded rows that have items with an astersik are devices that have a duty cycle, which means they run intermittenly and not constant.      Note how long they typically run during an hour and enter that in *Runtime/Hour in Minutes</t>
  </si>
  <si>
    <t xml:space="preserve"> Stated Panel Efficiency should be no higher than 80% as most panels typically will not produce more than 80% of rating.</t>
  </si>
  <si>
    <t>On the Solar Power Budget Worksheet you can enter all the electrical devices you will include in your build.</t>
  </si>
  <si>
    <t>Daily Requirement Totals</t>
  </si>
  <si>
    <t>In the worksheet you may enter Amps or Watts, no need for both, but you must include Quantity, Voltage, and Use In Hrs/Day in order to calculate Requirements.</t>
  </si>
  <si>
    <t xml:space="preserve">This link will help you understand choosing panels: </t>
  </si>
  <si>
    <t>https://ctconversion.com/solar.html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</si>
</sst>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[Red]\-0;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8"/>
      <name val="Arial"/>
      <family val="2"/>
      <charset val="1"/>
    </font>
    <font>
      <sz val="9"/>
      <color indexed="8"/>
      <name val="Arial"/>
      <family val="2"/>
    </font>
    <font>
      <sz val="10"/>
      <color rgb="FF00B050"/>
      <name val="Arial"/>
      <family val="2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name val="Arial"/>
      <family val="2"/>
    </font>
    <font>
      <b/>
      <sz val="11"/>
      <color rgb="FF00B050"/>
      <name val="Calibri"/>
      <family val="2"/>
      <scheme val="minor"/>
    </font>
    <font>
      <b/>
      <sz val="18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00"/>
      <name val="Calibri"/>
    </font>
    <font>
      <sz val="11"/>
      <color rgb="FF000000"/>
      <name val="Calibri"/>
    </font>
    <font>
      <sz val="8"/>
      <name val="Calibri"/>
      <family val="2"/>
      <scheme val="minor"/>
    </font>
    <font>
      <sz val="10"/>
      <color theme="3" tint="-0.249977111117893"/>
      <name val="Arial"/>
      <family val="2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164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hidden="1"/>
    </xf>
    <xf numFmtId="9" fontId="10" fillId="2" borderId="1" xfId="1" applyFont="1" applyFill="1" applyBorder="1" applyAlignment="1" applyProtection="1">
      <alignment horizontal="center"/>
      <protection hidden="1"/>
    </xf>
    <xf numFmtId="164" fontId="11" fillId="2" borderId="1" xfId="0" applyNumberFormat="1" applyFont="1" applyFill="1" applyBorder="1" applyAlignment="1" applyProtection="1">
      <alignment horizontal="center"/>
      <protection hidden="1"/>
    </xf>
    <xf numFmtId="2" fontId="11" fillId="2" borderId="1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>
      <alignment horizontal="center"/>
    </xf>
    <xf numFmtId="9" fontId="0" fillId="0" borderId="0" xfId="1" applyFont="1"/>
    <xf numFmtId="4" fontId="2" fillId="0" borderId="0" xfId="0" applyNumberFormat="1" applyFont="1"/>
    <xf numFmtId="3" fontId="2" fillId="0" borderId="0" xfId="1" applyNumberFormat="1" applyFont="1"/>
    <xf numFmtId="0" fontId="15" fillId="0" borderId="0" xfId="0" applyFont="1"/>
    <xf numFmtId="0" fontId="2" fillId="0" borderId="0" xfId="0" applyFont="1"/>
    <xf numFmtId="2" fontId="2" fillId="0" borderId="0" xfId="0" applyNumberFormat="1" applyFont="1"/>
    <xf numFmtId="0" fontId="9" fillId="4" borderId="1" xfId="0" applyFont="1" applyFill="1" applyBorder="1" applyAlignment="1" applyProtection="1">
      <alignment horizontal="left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9" fontId="10" fillId="4" borderId="1" xfId="1" applyFont="1" applyFill="1" applyBorder="1" applyAlignment="1" applyProtection="1">
      <alignment horizontal="center"/>
      <protection hidden="1"/>
    </xf>
    <xf numFmtId="164" fontId="11" fillId="4" borderId="1" xfId="0" applyNumberFormat="1" applyFont="1" applyFill="1" applyBorder="1" applyAlignment="1" applyProtection="1">
      <alignment horizontal="center"/>
      <protection hidden="1"/>
    </xf>
    <xf numFmtId="2" fontId="11" fillId="4" borderId="1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>
      <alignment horizontal="left" vertical="center"/>
    </xf>
    <xf numFmtId="0" fontId="18" fillId="2" borderId="1" xfId="0" applyFont="1" applyFill="1" applyBorder="1" applyAlignment="1" applyProtection="1">
      <alignment horizontal="center"/>
      <protection hidden="1"/>
    </xf>
    <xf numFmtId="164" fontId="18" fillId="2" borderId="1" xfId="0" applyNumberFormat="1" applyFont="1" applyFill="1" applyBorder="1" applyAlignment="1" applyProtection="1">
      <alignment horizontal="center"/>
      <protection hidden="1"/>
    </xf>
    <xf numFmtId="1" fontId="18" fillId="2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locked="0"/>
    </xf>
    <xf numFmtId="0" fontId="19" fillId="0" borderId="0" xfId="0" applyFont="1"/>
    <xf numFmtId="0" fontId="21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0" fontId="12" fillId="0" borderId="0" xfId="0" applyFont="1"/>
    <xf numFmtId="1" fontId="12" fillId="0" borderId="0" xfId="0" applyNumberFormat="1" applyFont="1" applyAlignment="1">
      <alignment horizontal="center" wrapText="1"/>
    </xf>
    <xf numFmtId="164" fontId="12" fillId="0" borderId="0" xfId="0" applyNumberFormat="1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" fontId="22" fillId="0" borderId="0" xfId="0" applyNumberFormat="1" applyFont="1" applyAlignment="1">
      <alignment horizontal="center" wrapText="1"/>
    </xf>
    <xf numFmtId="164" fontId="22" fillId="0" borderId="0" xfId="0" applyNumberFormat="1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center" wrapText="1"/>
    </xf>
    <xf numFmtId="164" fontId="21" fillId="0" borderId="0" xfId="0" applyNumberFormat="1" applyFont="1" applyAlignment="1">
      <alignment horizontal="center"/>
    </xf>
    <xf numFmtId="0" fontId="1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165" fontId="25" fillId="2" borderId="1" xfId="0" applyNumberFormat="1" applyFont="1" applyFill="1" applyBorder="1" applyAlignment="1" applyProtection="1">
      <alignment horizontal="center"/>
      <protection hidden="1"/>
    </xf>
    <xf numFmtId="3" fontId="18" fillId="2" borderId="1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6" fillId="0" borderId="0" xfId="2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/>
      <protection hidden="1"/>
    </xf>
    <xf numFmtId="0" fontId="0" fillId="0" borderId="2" xfId="0" applyBorder="1" applyAlignment="1" applyProtection="1">
      <alignment horizontal="left" vertical="center" wrapText="1" indent="1"/>
      <protection hidden="1"/>
    </xf>
    <xf numFmtId="0" fontId="0" fillId="0" borderId="0" xfId="0" applyAlignment="1" applyProtection="1">
      <alignment horizontal="left" vertical="center" wrapText="1" inden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left" vertical="center" wrapText="1" indent="3"/>
      <protection hidden="1"/>
    </xf>
    <xf numFmtId="0" fontId="0" fillId="0" borderId="0" xfId="0" applyAlignment="1" applyProtection="1">
      <alignment horizontal="left" vertical="center" wrapText="1" indent="3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locked="0"/>
    </xf>
    <xf numFmtId="9" fontId="16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tconversion.com/sola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4DF8F-1388-4057-9CAA-CE9C0A4F9DC5}">
  <dimension ref="B1:S14"/>
  <sheetViews>
    <sheetView showGridLines="0" tabSelected="1" workbookViewId="0">
      <selection activeCell="B13" sqref="B13:H13"/>
    </sheetView>
  </sheetViews>
  <sheetFormatPr defaultRowHeight="14.4" x14ac:dyDescent="0.3"/>
  <sheetData>
    <row r="1" spans="2:19" ht="4.05" customHeight="1" x14ac:dyDescent="0.3"/>
    <row r="2" spans="2:19" x14ac:dyDescent="0.3">
      <c r="B2" s="53" t="e" vm="1">
        <v>#VALUE!</v>
      </c>
      <c r="C2" s="53"/>
      <c r="D2" s="53"/>
      <c r="E2" s="53"/>
      <c r="F2" s="53"/>
      <c r="G2" s="53"/>
      <c r="H2" s="53"/>
      <c r="K2" s="52" t="e" vm="2">
        <v>#VALUE!</v>
      </c>
      <c r="L2" s="52"/>
      <c r="M2" s="52"/>
      <c r="N2" s="52"/>
      <c r="O2" s="52"/>
      <c r="P2" s="52"/>
      <c r="Q2" s="52"/>
      <c r="R2" s="52"/>
      <c r="S2" s="52"/>
    </row>
    <row r="3" spans="2:19" x14ac:dyDescent="0.3">
      <c r="B3" s="53"/>
      <c r="C3" s="53"/>
      <c r="D3" s="53"/>
      <c r="E3" s="53"/>
      <c r="F3" s="53"/>
      <c r="G3" s="53"/>
      <c r="H3" s="53"/>
      <c r="K3" s="52"/>
      <c r="L3" s="52"/>
      <c r="M3" s="52"/>
      <c r="N3" s="52"/>
      <c r="O3" s="52"/>
      <c r="P3" s="52"/>
      <c r="Q3" s="52"/>
      <c r="R3" s="52"/>
      <c r="S3" s="52"/>
    </row>
    <row r="4" spans="2:19" x14ac:dyDescent="0.3">
      <c r="B4" s="53"/>
      <c r="C4" s="53"/>
      <c r="D4" s="53"/>
      <c r="E4" s="53"/>
      <c r="F4" s="53"/>
      <c r="G4" s="53"/>
      <c r="H4" s="53"/>
      <c r="K4" s="52"/>
      <c r="L4" s="52"/>
      <c r="M4" s="52"/>
      <c r="N4" s="52"/>
      <c r="O4" s="52"/>
      <c r="P4" s="52"/>
      <c r="Q4" s="52"/>
      <c r="R4" s="52"/>
      <c r="S4" s="52"/>
    </row>
    <row r="5" spans="2:19" x14ac:dyDescent="0.3">
      <c r="B5" s="53"/>
      <c r="C5" s="53"/>
      <c r="D5" s="53"/>
      <c r="E5" s="53"/>
      <c r="F5" s="53"/>
      <c r="G5" s="53"/>
      <c r="H5" s="53"/>
      <c r="K5" s="52"/>
      <c r="L5" s="52"/>
      <c r="M5" s="52"/>
      <c r="N5" s="52"/>
      <c r="O5" s="52"/>
      <c r="P5" s="52"/>
      <c r="Q5" s="52"/>
      <c r="R5" s="52"/>
      <c r="S5" s="52"/>
    </row>
    <row r="6" spans="2:19" x14ac:dyDescent="0.3">
      <c r="B6" s="53"/>
      <c r="C6" s="53"/>
      <c r="D6" s="53"/>
      <c r="E6" s="53"/>
      <c r="F6" s="53"/>
      <c r="G6" s="53"/>
      <c r="H6" s="53"/>
      <c r="K6" s="52"/>
      <c r="L6" s="52"/>
      <c r="M6" s="52"/>
      <c r="N6" s="52"/>
      <c r="O6" s="52"/>
      <c r="P6" s="52"/>
      <c r="Q6" s="52"/>
      <c r="R6" s="52"/>
      <c r="S6" s="52"/>
    </row>
    <row r="7" spans="2:19" ht="36" customHeight="1" x14ac:dyDescent="0.3">
      <c r="B7" s="55" t="s">
        <v>49</v>
      </c>
      <c r="C7" s="55"/>
      <c r="D7" s="55"/>
      <c r="E7" s="55"/>
      <c r="F7" s="55"/>
      <c r="G7" s="55"/>
      <c r="H7" s="55"/>
      <c r="K7" s="52"/>
      <c r="L7" s="52"/>
      <c r="M7" s="52"/>
      <c r="N7" s="52"/>
      <c r="O7" s="52"/>
      <c r="P7" s="52"/>
      <c r="Q7" s="52"/>
      <c r="R7" s="52"/>
      <c r="S7" s="52"/>
    </row>
    <row r="8" spans="2:19" ht="45" customHeight="1" x14ac:dyDescent="0.3">
      <c r="B8" s="55" t="s">
        <v>51</v>
      </c>
      <c r="C8" s="55"/>
      <c r="D8" s="55"/>
      <c r="E8" s="55"/>
      <c r="F8" s="55"/>
      <c r="G8" s="55"/>
      <c r="H8" s="55"/>
      <c r="K8" s="52"/>
      <c r="L8" s="52"/>
      <c r="M8" s="52"/>
      <c r="N8" s="52"/>
      <c r="O8" s="52"/>
      <c r="P8" s="52"/>
      <c r="Q8" s="52"/>
      <c r="R8" s="52"/>
      <c r="S8" s="52"/>
    </row>
    <row r="9" spans="2:19" ht="49.95" customHeight="1" x14ac:dyDescent="0.3">
      <c r="B9" s="55" t="s">
        <v>38</v>
      </c>
      <c r="C9" s="55"/>
      <c r="D9" s="55"/>
      <c r="E9" s="55"/>
      <c r="F9" s="55"/>
      <c r="G9" s="55"/>
      <c r="H9" s="55"/>
      <c r="K9" s="52"/>
      <c r="L9" s="52"/>
      <c r="M9" s="52"/>
      <c r="N9" s="52"/>
      <c r="O9" s="52"/>
      <c r="P9" s="52"/>
      <c r="Q9" s="52"/>
      <c r="R9" s="52"/>
      <c r="S9" s="52"/>
    </row>
    <row r="10" spans="2:19" ht="60" customHeight="1" x14ac:dyDescent="0.3">
      <c r="B10" s="55" t="s">
        <v>47</v>
      </c>
      <c r="C10" s="55"/>
      <c r="D10" s="55"/>
      <c r="E10" s="55"/>
      <c r="F10" s="55"/>
      <c r="G10" s="55"/>
      <c r="H10" s="55"/>
      <c r="K10" s="52"/>
      <c r="L10" s="52"/>
      <c r="M10" s="52"/>
      <c r="N10" s="52"/>
      <c r="O10" s="52"/>
      <c r="P10" s="52"/>
      <c r="Q10" s="52"/>
      <c r="R10" s="52"/>
      <c r="S10" s="52"/>
    </row>
    <row r="11" spans="2:19" ht="49.95" customHeight="1" x14ac:dyDescent="0.3">
      <c r="B11" s="55" t="s">
        <v>48</v>
      </c>
      <c r="C11" s="55"/>
      <c r="D11" s="55"/>
      <c r="E11" s="55"/>
      <c r="F11" s="55"/>
      <c r="G11" s="55"/>
      <c r="H11" s="55"/>
      <c r="K11" s="52"/>
      <c r="L11" s="52"/>
      <c r="M11" s="52"/>
      <c r="N11" s="52"/>
      <c r="O11" s="52"/>
      <c r="P11" s="52"/>
      <c r="Q11" s="52"/>
      <c r="R11" s="52"/>
      <c r="S11" s="52"/>
    </row>
    <row r="12" spans="2:19" ht="19.95" customHeight="1" x14ac:dyDescent="0.3">
      <c r="B12" s="53" t="s">
        <v>52</v>
      </c>
      <c r="C12" s="53"/>
      <c r="D12" s="53"/>
      <c r="E12" s="53"/>
      <c r="F12" s="53"/>
      <c r="G12" s="53"/>
      <c r="H12" s="53"/>
      <c r="K12" s="52"/>
      <c r="L12" s="52"/>
      <c r="M12" s="52"/>
      <c r="N12" s="52"/>
      <c r="O12" s="52"/>
      <c r="P12" s="52"/>
      <c r="Q12" s="52"/>
      <c r="R12" s="52"/>
      <c r="S12" s="52"/>
    </row>
    <row r="13" spans="2:19" ht="19.95" customHeight="1" x14ac:dyDescent="0.3">
      <c r="B13" s="54" t="s">
        <v>53</v>
      </c>
      <c r="C13" s="54"/>
      <c r="D13" s="54"/>
      <c r="E13" s="54"/>
      <c r="F13" s="54"/>
      <c r="G13" s="54"/>
      <c r="H13" s="54"/>
      <c r="K13" s="52"/>
      <c r="L13" s="52"/>
      <c r="M13" s="52"/>
      <c r="N13" s="52"/>
      <c r="O13" s="52"/>
      <c r="P13" s="52"/>
      <c r="Q13" s="52"/>
      <c r="R13" s="52"/>
      <c r="S13" s="52"/>
    </row>
    <row r="14" spans="2:19" x14ac:dyDescent="0.3">
      <c r="K14" s="52"/>
      <c r="L14" s="52"/>
      <c r="M14" s="52"/>
      <c r="N14" s="52"/>
      <c r="O14" s="52"/>
      <c r="P14" s="52"/>
      <c r="Q14" s="52"/>
      <c r="R14" s="52"/>
      <c r="S14" s="52"/>
    </row>
  </sheetData>
  <sheetProtection algorithmName="SHA-512" hashValue="MMIQFQBCjJPYf+u/7xFhORhLvckOPR1ZDWXzPuxTuY+PdxLa2yi1NvhyAMaEYmJPw3h3roRj1INBAPBh0jf9Iw==" saltValue="oIYNwqZw6TRajtgoEd7QjA==" spinCount="100000" sheet="1" objects="1" scenarios="1" selectLockedCells="1"/>
  <mergeCells count="9">
    <mergeCell ref="K2:S14"/>
    <mergeCell ref="B12:H12"/>
    <mergeCell ref="B13:H13"/>
    <mergeCell ref="B2:H6"/>
    <mergeCell ref="B9:H9"/>
    <mergeCell ref="B10:H10"/>
    <mergeCell ref="B11:H11"/>
    <mergeCell ref="B7:H7"/>
    <mergeCell ref="B8:H8"/>
  </mergeCells>
  <hyperlinks>
    <hyperlink ref="B13:H13" r:id="rId1" display="https://ctconversion.com/solar.html" xr:uid="{B5740270-C1A7-4690-A595-66B00DD1ED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9F1E-EC60-4D11-BEF0-49FD7CEB0FB9}">
  <dimension ref="A1:X43"/>
  <sheetViews>
    <sheetView zoomScaleNormal="100" workbookViewId="0">
      <pane ySplit="1" topLeftCell="A2" activePane="bottomLeft" state="frozen"/>
      <selection pane="bottomLeft" activeCell="H17" sqref="H17"/>
    </sheetView>
  </sheetViews>
  <sheetFormatPr defaultColWidth="9.109375" defaultRowHeight="14.4" x14ac:dyDescent="0.3"/>
  <cols>
    <col min="1" max="1" width="2.6640625" customWidth="1"/>
    <col min="2" max="2" width="10.6640625" customWidth="1"/>
    <col min="3" max="3" width="6.6640625" customWidth="1"/>
    <col min="4" max="4" width="12.6640625" hidden="1" customWidth="1"/>
    <col min="5" max="5" width="21.77734375" customWidth="1"/>
    <col min="6" max="9" width="6.77734375" customWidth="1"/>
    <col min="10" max="11" width="8.6640625" customWidth="1"/>
    <col min="12" max="12" width="6.6640625" customWidth="1"/>
    <col min="13" max="15" width="8.6640625" customWidth="1"/>
  </cols>
  <sheetData>
    <row r="1" spans="1:24" ht="39" customHeight="1" x14ac:dyDescent="0.3">
      <c r="A1" s="1" t="s">
        <v>0</v>
      </c>
      <c r="B1" s="68" t="s">
        <v>1</v>
      </c>
      <c r="C1" s="68"/>
      <c r="D1" s="2"/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48" t="s">
        <v>46</v>
      </c>
      <c r="L1" s="3" t="s">
        <v>8</v>
      </c>
      <c r="M1" s="4" t="s">
        <v>9</v>
      </c>
      <c r="N1" s="4" t="s">
        <v>10</v>
      </c>
      <c r="O1" s="3" t="s">
        <v>11</v>
      </c>
    </row>
    <row r="2" spans="1:24" ht="18" customHeight="1" x14ac:dyDescent="0.3">
      <c r="A2" s="5"/>
      <c r="B2" s="60" t="s">
        <v>12</v>
      </c>
      <c r="C2" s="69">
        <v>1</v>
      </c>
      <c r="E2" s="6" t="s">
        <v>33</v>
      </c>
      <c r="F2" s="7">
        <v>12</v>
      </c>
      <c r="G2" s="7">
        <v>3</v>
      </c>
      <c r="H2" s="7">
        <v>0</v>
      </c>
      <c r="I2" s="7">
        <v>24</v>
      </c>
      <c r="J2" s="7">
        <v>1</v>
      </c>
      <c r="K2" s="8"/>
      <c r="L2" s="9">
        <v>1</v>
      </c>
      <c r="M2" s="10">
        <f>IF(H2=0,(G2*I2*J2)*L2,(G2*(H2*F2*J2)*L2))</f>
        <v>72</v>
      </c>
      <c r="N2" s="11">
        <f>(M2*J2)/1000</f>
        <v>7.1999999999999995E-2</v>
      </c>
      <c r="O2" s="10">
        <f t="shared" ref="O2:O22" si="0">M2/12</f>
        <v>6</v>
      </c>
      <c r="P2" s="12"/>
    </row>
    <row r="3" spans="1:24" ht="18" customHeight="1" x14ac:dyDescent="0.3">
      <c r="B3" s="60"/>
      <c r="C3" s="69"/>
      <c r="E3" s="6" t="s">
        <v>34</v>
      </c>
      <c r="F3" s="7">
        <v>12</v>
      </c>
      <c r="G3" s="7">
        <v>0</v>
      </c>
      <c r="H3" s="7">
        <v>0</v>
      </c>
      <c r="I3" s="7">
        <v>6</v>
      </c>
      <c r="J3" s="7">
        <v>1</v>
      </c>
      <c r="K3" s="8"/>
      <c r="L3" s="9">
        <v>1</v>
      </c>
      <c r="M3" s="10">
        <f t="shared" ref="M3:M24" si="1">IF(H3=0,(G3*I3*J3)*L3,(G3*(H3*F3*J3)*L3))</f>
        <v>0</v>
      </c>
      <c r="N3" s="11">
        <f t="shared" ref="N3:N24" si="2">(M3*J3)/1000</f>
        <v>0</v>
      </c>
      <c r="O3" s="10">
        <f t="shared" si="0"/>
        <v>0</v>
      </c>
      <c r="P3" s="12"/>
      <c r="V3" s="13"/>
    </row>
    <row r="4" spans="1:24" ht="18" customHeight="1" x14ac:dyDescent="0.3">
      <c r="B4" s="60" t="s">
        <v>13</v>
      </c>
      <c r="C4" s="70">
        <v>405</v>
      </c>
      <c r="E4" s="6" t="s">
        <v>35</v>
      </c>
      <c r="F4" s="7">
        <v>12</v>
      </c>
      <c r="G4" s="7">
        <v>0</v>
      </c>
      <c r="H4" s="7">
        <v>0</v>
      </c>
      <c r="I4" s="7">
        <v>3</v>
      </c>
      <c r="J4" s="7">
        <v>2</v>
      </c>
      <c r="K4" s="8"/>
      <c r="L4" s="9">
        <v>1</v>
      </c>
      <c r="M4" s="10">
        <f t="shared" si="1"/>
        <v>0</v>
      </c>
      <c r="N4" s="11">
        <f t="shared" si="2"/>
        <v>0</v>
      </c>
      <c r="O4" s="10">
        <f t="shared" si="0"/>
        <v>0</v>
      </c>
      <c r="P4" s="12"/>
      <c r="S4" s="14"/>
      <c r="U4" s="14"/>
      <c r="V4" s="15"/>
    </row>
    <row r="5" spans="1:24" ht="18" customHeight="1" x14ac:dyDescent="0.3">
      <c r="B5" s="60"/>
      <c r="C5" s="70"/>
      <c r="E5" s="6" t="s">
        <v>36</v>
      </c>
      <c r="F5" s="7">
        <v>12</v>
      </c>
      <c r="G5" s="7">
        <v>2</v>
      </c>
      <c r="H5" s="7">
        <v>0</v>
      </c>
      <c r="I5" s="7">
        <v>5.4</v>
      </c>
      <c r="J5" s="7">
        <v>2</v>
      </c>
      <c r="K5" s="8"/>
      <c r="L5" s="9">
        <v>1</v>
      </c>
      <c r="M5" s="10">
        <f t="shared" si="1"/>
        <v>21.6</v>
      </c>
      <c r="N5" s="11">
        <f t="shared" si="2"/>
        <v>4.3200000000000002E-2</v>
      </c>
      <c r="O5" s="10">
        <f t="shared" si="0"/>
        <v>1.8</v>
      </c>
      <c r="P5" s="12"/>
      <c r="S5" s="14"/>
      <c r="U5" s="14"/>
      <c r="V5" s="15"/>
    </row>
    <row r="6" spans="1:24" ht="18" customHeight="1" x14ac:dyDescent="0.3">
      <c r="B6" s="60" t="s">
        <v>14</v>
      </c>
      <c r="C6" s="59">
        <f>C2*C4</f>
        <v>405</v>
      </c>
      <c r="E6" s="6" t="s">
        <v>15</v>
      </c>
      <c r="F6" s="7">
        <v>12</v>
      </c>
      <c r="G6" s="7">
        <v>1</v>
      </c>
      <c r="H6" s="7">
        <v>6</v>
      </c>
      <c r="I6" s="7">
        <v>0</v>
      </c>
      <c r="J6" s="7">
        <v>1</v>
      </c>
      <c r="K6" s="8"/>
      <c r="L6" s="9">
        <v>1</v>
      </c>
      <c r="M6" s="10">
        <f t="shared" si="1"/>
        <v>72</v>
      </c>
      <c r="N6" s="11">
        <f t="shared" si="2"/>
        <v>7.1999999999999995E-2</v>
      </c>
      <c r="O6" s="10">
        <f t="shared" si="0"/>
        <v>6</v>
      </c>
      <c r="P6" s="12"/>
      <c r="S6" s="14"/>
      <c r="U6" s="14"/>
      <c r="V6" s="15"/>
    </row>
    <row r="7" spans="1:24" ht="18" customHeight="1" x14ac:dyDescent="0.4">
      <c r="A7" s="16"/>
      <c r="B7" s="60"/>
      <c r="C7" s="59"/>
      <c r="E7" s="6" t="s">
        <v>18</v>
      </c>
      <c r="F7" s="7">
        <v>12</v>
      </c>
      <c r="G7" s="7">
        <v>1</v>
      </c>
      <c r="H7" s="7">
        <v>0</v>
      </c>
      <c r="I7" s="7">
        <v>60</v>
      </c>
      <c r="J7" s="7">
        <v>12</v>
      </c>
      <c r="K7" s="8"/>
      <c r="L7" s="9">
        <v>1</v>
      </c>
      <c r="M7" s="10">
        <f t="shared" si="1"/>
        <v>720</v>
      </c>
      <c r="N7" s="11">
        <f t="shared" si="2"/>
        <v>8.64</v>
      </c>
      <c r="O7" s="10">
        <f t="shared" si="0"/>
        <v>60</v>
      </c>
      <c r="P7" s="12"/>
      <c r="S7" s="14"/>
      <c r="U7" s="14"/>
      <c r="V7" s="15"/>
    </row>
    <row r="8" spans="1:24" ht="18" customHeight="1" x14ac:dyDescent="0.4">
      <c r="A8" s="16"/>
      <c r="B8" s="60" t="s">
        <v>17</v>
      </c>
      <c r="C8" s="66">
        <v>6</v>
      </c>
      <c r="D8" s="13" t="e">
        <f>#REF!/100</f>
        <v>#REF!</v>
      </c>
      <c r="E8" s="6" t="s">
        <v>20</v>
      </c>
      <c r="F8" s="7">
        <v>12</v>
      </c>
      <c r="G8" s="7">
        <v>0</v>
      </c>
      <c r="H8" s="7">
        <v>0</v>
      </c>
      <c r="I8" s="7">
        <v>60</v>
      </c>
      <c r="J8" s="7">
        <v>1</v>
      </c>
      <c r="K8" s="8"/>
      <c r="L8" s="9">
        <v>1</v>
      </c>
      <c r="M8" s="10">
        <f t="shared" si="1"/>
        <v>0</v>
      </c>
      <c r="N8" s="11">
        <f t="shared" si="2"/>
        <v>0</v>
      </c>
      <c r="O8" s="10">
        <f t="shared" si="0"/>
        <v>0</v>
      </c>
      <c r="S8" s="14"/>
      <c r="U8" s="14"/>
      <c r="V8" s="15"/>
    </row>
    <row r="9" spans="1:24" ht="18" customHeight="1" x14ac:dyDescent="0.4">
      <c r="A9" s="16"/>
      <c r="B9" s="60"/>
      <c r="C9" s="66"/>
      <c r="E9" s="6" t="s">
        <v>21</v>
      </c>
      <c r="F9" s="7">
        <v>12</v>
      </c>
      <c r="G9" s="7">
        <v>0</v>
      </c>
      <c r="H9" s="7">
        <v>0</v>
      </c>
      <c r="I9" s="7">
        <v>60</v>
      </c>
      <c r="J9" s="7">
        <v>0</v>
      </c>
      <c r="K9" s="8"/>
      <c r="L9" s="9">
        <v>1</v>
      </c>
      <c r="M9" s="10">
        <f t="shared" si="1"/>
        <v>0</v>
      </c>
      <c r="N9" s="11">
        <f t="shared" si="2"/>
        <v>0</v>
      </c>
      <c r="O9" s="10">
        <f t="shared" si="0"/>
        <v>0</v>
      </c>
      <c r="S9" s="14"/>
      <c r="U9" s="14"/>
      <c r="V9" s="15"/>
    </row>
    <row r="10" spans="1:24" ht="18" customHeight="1" x14ac:dyDescent="0.4">
      <c r="A10" s="16"/>
      <c r="B10" s="60" t="s">
        <v>19</v>
      </c>
      <c r="C10" s="67">
        <v>0.8</v>
      </c>
      <c r="E10" s="6" t="s">
        <v>25</v>
      </c>
      <c r="F10" s="7">
        <v>12</v>
      </c>
      <c r="G10" s="7">
        <v>0</v>
      </c>
      <c r="H10" s="7">
        <v>4.5</v>
      </c>
      <c r="I10" s="7">
        <v>0</v>
      </c>
      <c r="J10" s="7">
        <v>4</v>
      </c>
      <c r="K10" s="8"/>
      <c r="L10" s="9">
        <v>1</v>
      </c>
      <c r="M10" s="10">
        <f t="shared" si="1"/>
        <v>0</v>
      </c>
      <c r="N10" s="11">
        <f t="shared" si="2"/>
        <v>0</v>
      </c>
      <c r="O10" s="10">
        <f t="shared" si="0"/>
        <v>0</v>
      </c>
    </row>
    <row r="11" spans="1:24" ht="18" customHeight="1" x14ac:dyDescent="0.4">
      <c r="A11" s="16"/>
      <c r="B11" s="60"/>
      <c r="C11" s="67"/>
      <c r="E11" s="6" t="s">
        <v>21</v>
      </c>
      <c r="F11" s="7">
        <v>12</v>
      </c>
      <c r="G11" s="7">
        <v>0</v>
      </c>
      <c r="H11" s="7">
        <v>0</v>
      </c>
      <c r="I11" s="7">
        <v>60</v>
      </c>
      <c r="J11" s="7">
        <v>0</v>
      </c>
      <c r="K11" s="8"/>
      <c r="L11" s="9">
        <v>1</v>
      </c>
      <c r="M11" s="10">
        <f t="shared" si="1"/>
        <v>0</v>
      </c>
      <c r="N11" s="11">
        <f t="shared" si="2"/>
        <v>0</v>
      </c>
      <c r="O11" s="10">
        <f t="shared" si="0"/>
        <v>0</v>
      </c>
      <c r="R11" s="17"/>
      <c r="W11" s="18"/>
      <c r="X11" s="18"/>
    </row>
    <row r="12" spans="1:24" ht="18" customHeight="1" x14ac:dyDescent="0.4">
      <c r="A12" s="16"/>
      <c r="B12" s="60" t="s">
        <v>41</v>
      </c>
      <c r="C12" s="59">
        <f>(C6*C8)*C10</f>
        <v>1944</v>
      </c>
      <c r="E12" s="6" t="s">
        <v>22</v>
      </c>
      <c r="F12" s="7">
        <v>12</v>
      </c>
      <c r="G12" s="7">
        <v>2</v>
      </c>
      <c r="H12" s="7">
        <v>1</v>
      </c>
      <c r="I12" s="7">
        <v>0</v>
      </c>
      <c r="J12" s="7">
        <v>2</v>
      </c>
      <c r="K12" s="8"/>
      <c r="L12" s="9">
        <v>1</v>
      </c>
      <c r="M12" s="10">
        <f t="shared" si="1"/>
        <v>48</v>
      </c>
      <c r="N12" s="11">
        <f t="shared" si="2"/>
        <v>9.6000000000000002E-2</v>
      </c>
      <c r="O12" s="10">
        <f>M12/12</f>
        <v>4</v>
      </c>
      <c r="R12" s="17"/>
      <c r="W12" s="18"/>
      <c r="X12" s="18"/>
    </row>
    <row r="13" spans="1:24" ht="18" customHeight="1" x14ac:dyDescent="0.4">
      <c r="A13" s="16"/>
      <c r="B13" s="60"/>
      <c r="C13" s="59"/>
      <c r="E13" s="6" t="s">
        <v>23</v>
      </c>
      <c r="F13" s="7">
        <v>12</v>
      </c>
      <c r="G13" s="7">
        <v>0</v>
      </c>
      <c r="H13" s="7">
        <v>0</v>
      </c>
      <c r="I13" s="7">
        <v>0</v>
      </c>
      <c r="J13" s="7">
        <v>1</v>
      </c>
      <c r="K13" s="8"/>
      <c r="L13" s="9">
        <v>1</v>
      </c>
      <c r="M13" s="10">
        <f t="shared" si="1"/>
        <v>0</v>
      </c>
      <c r="N13" s="11">
        <f t="shared" si="2"/>
        <v>0</v>
      </c>
      <c r="O13" s="10">
        <f t="shared" si="0"/>
        <v>0</v>
      </c>
      <c r="R13" s="17"/>
    </row>
    <row r="14" spans="1:24" ht="18" customHeight="1" x14ac:dyDescent="0.4">
      <c r="A14" s="16"/>
      <c r="B14" s="44"/>
      <c r="C14" s="43"/>
      <c r="E14" s="6"/>
      <c r="F14" s="7">
        <v>12</v>
      </c>
      <c r="G14" s="7">
        <v>0</v>
      </c>
      <c r="H14" s="7">
        <v>0</v>
      </c>
      <c r="I14" s="7">
        <v>0</v>
      </c>
      <c r="J14" s="7">
        <v>0</v>
      </c>
      <c r="K14" s="8"/>
      <c r="L14" s="9">
        <v>1</v>
      </c>
      <c r="M14" s="10">
        <f t="shared" si="1"/>
        <v>0</v>
      </c>
      <c r="N14" s="11">
        <f t="shared" si="2"/>
        <v>0</v>
      </c>
      <c r="O14" s="10">
        <f t="shared" si="0"/>
        <v>0</v>
      </c>
    </row>
    <row r="15" spans="1:24" ht="18" customHeight="1" x14ac:dyDescent="0.4">
      <c r="A15" s="16"/>
      <c r="B15" s="60" t="s">
        <v>42</v>
      </c>
      <c r="C15" s="59">
        <f>C12/12</f>
        <v>162</v>
      </c>
      <c r="E15" s="6" t="s">
        <v>24</v>
      </c>
      <c r="F15" s="7">
        <v>120</v>
      </c>
      <c r="G15" s="7">
        <v>0</v>
      </c>
      <c r="H15" s="7">
        <v>0</v>
      </c>
      <c r="I15" s="7">
        <v>1470</v>
      </c>
      <c r="J15" s="7">
        <v>0.75</v>
      </c>
      <c r="K15" s="8"/>
      <c r="L15" s="9">
        <v>1</v>
      </c>
      <c r="M15" s="10">
        <f t="shared" si="1"/>
        <v>0</v>
      </c>
      <c r="N15" s="11">
        <f t="shared" si="2"/>
        <v>0</v>
      </c>
      <c r="O15" s="10">
        <f t="shared" si="0"/>
        <v>0</v>
      </c>
    </row>
    <row r="16" spans="1:24" ht="18" customHeight="1" x14ac:dyDescent="0.4">
      <c r="A16" s="16"/>
      <c r="B16" s="60"/>
      <c r="C16" s="59"/>
      <c r="E16" s="6" t="s">
        <v>26</v>
      </c>
      <c r="F16" s="7">
        <v>120</v>
      </c>
      <c r="G16" s="7">
        <v>0</v>
      </c>
      <c r="H16" s="7">
        <v>0</v>
      </c>
      <c r="I16" s="7">
        <v>0</v>
      </c>
      <c r="J16" s="7">
        <v>0</v>
      </c>
      <c r="K16" s="8"/>
      <c r="L16" s="9">
        <v>1</v>
      </c>
      <c r="M16" s="10">
        <f t="shared" si="1"/>
        <v>0</v>
      </c>
      <c r="N16" s="11">
        <f t="shared" si="2"/>
        <v>0</v>
      </c>
      <c r="O16" s="10">
        <f t="shared" si="0"/>
        <v>0</v>
      </c>
    </row>
    <row r="17" spans="1:19" ht="18" customHeight="1" x14ac:dyDescent="0.4">
      <c r="A17" s="16"/>
      <c r="E17" s="6" t="s">
        <v>37</v>
      </c>
      <c r="F17" s="7">
        <v>120</v>
      </c>
      <c r="G17" s="7">
        <v>1</v>
      </c>
      <c r="H17" s="7">
        <v>0.1</v>
      </c>
      <c r="I17" s="7">
        <v>0</v>
      </c>
      <c r="J17" s="7">
        <v>24</v>
      </c>
      <c r="K17" s="8"/>
      <c r="L17" s="9">
        <v>1</v>
      </c>
      <c r="M17" s="10">
        <f t="shared" si="1"/>
        <v>288</v>
      </c>
      <c r="N17" s="11">
        <f t="shared" si="2"/>
        <v>6.9119999999999999</v>
      </c>
      <c r="O17" s="10">
        <f t="shared" si="0"/>
        <v>24</v>
      </c>
    </row>
    <row r="18" spans="1:19" ht="18" customHeight="1" x14ac:dyDescent="0.4">
      <c r="A18" s="16"/>
      <c r="E18" s="6" t="s">
        <v>16</v>
      </c>
      <c r="F18" s="7">
        <v>120</v>
      </c>
      <c r="G18" s="7">
        <v>1</v>
      </c>
      <c r="H18" s="7">
        <v>0</v>
      </c>
      <c r="I18" s="7">
        <v>52</v>
      </c>
      <c r="J18" s="7">
        <v>4</v>
      </c>
      <c r="K18" s="8"/>
      <c r="L18" s="9">
        <v>1</v>
      </c>
      <c r="M18" s="10">
        <f t="shared" si="1"/>
        <v>208</v>
      </c>
      <c r="N18" s="11">
        <f t="shared" si="2"/>
        <v>0.83199999999999996</v>
      </c>
      <c r="O18" s="10">
        <f t="shared" si="0"/>
        <v>17.333333333333332</v>
      </c>
    </row>
    <row r="19" spans="1:19" ht="18" customHeight="1" x14ac:dyDescent="0.4">
      <c r="A19" s="16"/>
      <c r="E19" s="6"/>
      <c r="F19" s="7">
        <v>120</v>
      </c>
      <c r="G19" s="7">
        <v>0</v>
      </c>
      <c r="H19" s="7">
        <v>0</v>
      </c>
      <c r="I19" s="7">
        <v>0</v>
      </c>
      <c r="J19" s="7">
        <v>0</v>
      </c>
      <c r="K19" s="8"/>
      <c r="L19" s="9">
        <v>1</v>
      </c>
      <c r="M19" s="10">
        <f t="shared" si="1"/>
        <v>0</v>
      </c>
      <c r="N19" s="11">
        <f t="shared" si="2"/>
        <v>0</v>
      </c>
      <c r="O19" s="10">
        <f t="shared" si="0"/>
        <v>0</v>
      </c>
    </row>
    <row r="20" spans="1:19" ht="18" customHeight="1" x14ac:dyDescent="0.4">
      <c r="A20" s="16"/>
      <c r="E20" s="19" t="s">
        <v>27</v>
      </c>
      <c r="F20" s="20">
        <v>12</v>
      </c>
      <c r="G20" s="20">
        <v>0</v>
      </c>
      <c r="H20" s="20">
        <v>0</v>
      </c>
      <c r="I20" s="20">
        <v>0</v>
      </c>
      <c r="J20" s="20">
        <v>0</v>
      </c>
      <c r="K20" s="20">
        <v>15</v>
      </c>
      <c r="L20" s="21">
        <f>K20/60</f>
        <v>0.25</v>
      </c>
      <c r="M20" s="22">
        <f t="shared" si="1"/>
        <v>0</v>
      </c>
      <c r="N20" s="23">
        <f t="shared" si="2"/>
        <v>0</v>
      </c>
      <c r="O20" s="22">
        <f t="shared" si="0"/>
        <v>0</v>
      </c>
      <c r="P20" s="61" t="s">
        <v>45</v>
      </c>
      <c r="Q20" s="62"/>
      <c r="R20" s="62"/>
      <c r="S20" s="45"/>
    </row>
    <row r="21" spans="1:19" ht="18" customHeight="1" x14ac:dyDescent="0.3">
      <c r="A21" s="24"/>
      <c r="E21" s="19" t="s">
        <v>29</v>
      </c>
      <c r="F21" s="20">
        <v>12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1">
        <f>K21/60</f>
        <v>0</v>
      </c>
      <c r="M21" s="22">
        <f t="shared" si="1"/>
        <v>0</v>
      </c>
      <c r="N21" s="23">
        <f t="shared" si="2"/>
        <v>0</v>
      </c>
      <c r="O21" s="22">
        <f t="shared" si="0"/>
        <v>0</v>
      </c>
      <c r="P21" s="61"/>
      <c r="Q21" s="62"/>
      <c r="R21" s="62"/>
      <c r="S21" s="45"/>
    </row>
    <row r="22" spans="1:19" ht="18" customHeight="1" x14ac:dyDescent="0.3">
      <c r="A22" s="24"/>
      <c r="E22" s="19" t="s">
        <v>28</v>
      </c>
      <c r="F22" s="20">
        <v>12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1">
        <f>K22/60</f>
        <v>0</v>
      </c>
      <c r="M22" s="22">
        <f t="shared" si="1"/>
        <v>0</v>
      </c>
      <c r="N22" s="23">
        <f t="shared" si="2"/>
        <v>0</v>
      </c>
      <c r="O22" s="22">
        <f t="shared" si="0"/>
        <v>0</v>
      </c>
      <c r="P22" s="61"/>
      <c r="Q22" s="62"/>
      <c r="R22" s="62"/>
      <c r="S22" s="45"/>
    </row>
    <row r="23" spans="1:19" ht="18" customHeight="1" x14ac:dyDescent="0.3">
      <c r="A23" s="24"/>
      <c r="E23" s="19" t="s">
        <v>30</v>
      </c>
      <c r="F23" s="20">
        <v>120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1">
        <f>K23/60</f>
        <v>0</v>
      </c>
      <c r="M23" s="22">
        <f t="shared" si="1"/>
        <v>0</v>
      </c>
      <c r="N23" s="23">
        <f t="shared" si="2"/>
        <v>0</v>
      </c>
      <c r="O23" s="22">
        <f>M23/12</f>
        <v>0</v>
      </c>
      <c r="P23" s="63" t="s">
        <v>32</v>
      </c>
      <c r="Q23" s="64"/>
      <c r="R23" s="64"/>
      <c r="S23" s="45"/>
    </row>
    <row r="24" spans="1:19" ht="18" customHeight="1" x14ac:dyDescent="0.3">
      <c r="E24" s="19" t="s">
        <v>31</v>
      </c>
      <c r="F24" s="20">
        <v>120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1">
        <f>K24/60</f>
        <v>0</v>
      </c>
      <c r="M24" s="22">
        <f t="shared" si="1"/>
        <v>0</v>
      </c>
      <c r="N24" s="23">
        <f t="shared" si="2"/>
        <v>0</v>
      </c>
      <c r="O24" s="22">
        <f>M24/12</f>
        <v>0</v>
      </c>
      <c r="P24" s="46">
        <v>2</v>
      </c>
      <c r="Q24" s="46">
        <v>3</v>
      </c>
      <c r="R24" s="46">
        <v>4</v>
      </c>
      <c r="S24" s="45"/>
    </row>
    <row r="25" spans="1:19" ht="18" customHeight="1" x14ac:dyDescent="0.3">
      <c r="E25" s="25" t="s">
        <v>50</v>
      </c>
      <c r="F25" s="26"/>
      <c r="G25" s="27"/>
      <c r="H25" s="51">
        <f>SUM(H2:H24)</f>
        <v>11.6</v>
      </c>
      <c r="I25" s="51">
        <f>SUM(I2:I24)</f>
        <v>1800.4</v>
      </c>
      <c r="J25" s="51"/>
      <c r="K25" s="51"/>
      <c r="L25" s="51"/>
      <c r="M25" s="51">
        <f>SUM(M2:M24)</f>
        <v>1429.6</v>
      </c>
      <c r="N25" s="51">
        <f>SUM(N2:N24)</f>
        <v>16.667200000000001</v>
      </c>
      <c r="O25" s="51">
        <f>SUM(O2:O24)</f>
        <v>119.13333333333333</v>
      </c>
      <c r="P25" s="51">
        <f>O25/P24</f>
        <v>59.566666666666663</v>
      </c>
      <c r="Q25" s="51">
        <f>O25/Q24</f>
        <v>39.711111111111109</v>
      </c>
      <c r="R25" s="51">
        <f>O25/R24</f>
        <v>29.783333333333331</v>
      </c>
      <c r="S25" s="45"/>
    </row>
    <row r="26" spans="1:19" ht="18" customHeight="1" x14ac:dyDescent="0.3">
      <c r="E26" s="28"/>
      <c r="F26" s="29"/>
      <c r="G26" s="29"/>
      <c r="H26" s="29"/>
      <c r="I26" s="29"/>
      <c r="J26" s="47"/>
      <c r="K26" s="65"/>
      <c r="L26" s="65"/>
      <c r="M26" s="45"/>
      <c r="N26" s="47"/>
      <c r="O26" s="45"/>
      <c r="P26" s="45"/>
      <c r="Q26" s="45"/>
      <c r="R26" s="45"/>
      <c r="S26" s="45"/>
    </row>
    <row r="27" spans="1:19" ht="16.05" customHeight="1" x14ac:dyDescent="0.3">
      <c r="E27" s="56" t="s">
        <v>40</v>
      </c>
      <c r="F27" s="56"/>
      <c r="G27" s="56"/>
      <c r="H27" s="56"/>
      <c r="I27" s="56"/>
      <c r="J27" s="50">
        <f>C12-M25</f>
        <v>514.40000000000009</v>
      </c>
      <c r="K27" s="57" t="s">
        <v>44</v>
      </c>
      <c r="L27" s="58"/>
      <c r="M27" s="58"/>
      <c r="N27" s="58"/>
      <c r="O27" s="58"/>
      <c r="P27" s="58"/>
      <c r="Q27" s="58"/>
      <c r="R27" s="58"/>
      <c r="S27" s="45"/>
    </row>
    <row r="28" spans="1:19" ht="16.05" customHeight="1" x14ac:dyDescent="0.3">
      <c r="E28" s="56" t="s">
        <v>39</v>
      </c>
      <c r="F28" s="56"/>
      <c r="G28" s="56"/>
      <c r="H28" s="56"/>
      <c r="I28" s="56"/>
      <c r="J28" s="50">
        <f>C15-O25</f>
        <v>42.866666666666674</v>
      </c>
      <c r="K28" s="57" t="s">
        <v>43</v>
      </c>
      <c r="L28" s="58"/>
      <c r="M28" s="58"/>
      <c r="N28" s="58"/>
      <c r="O28" s="58"/>
      <c r="P28" s="58"/>
      <c r="Q28" s="58"/>
      <c r="R28" s="58"/>
      <c r="S28" s="45"/>
    </row>
    <row r="29" spans="1:19" x14ac:dyDescent="0.3">
      <c r="E29" s="49"/>
      <c r="F29" s="49"/>
      <c r="G29" s="49"/>
      <c r="H29" s="49"/>
      <c r="I29" s="49"/>
    </row>
    <row r="30" spans="1:19" x14ac:dyDescent="0.3">
      <c r="D30" s="30"/>
      <c r="E30" s="49"/>
      <c r="F30" s="49"/>
      <c r="G30" s="49"/>
      <c r="H30" s="49"/>
      <c r="I30" s="49"/>
      <c r="J30" s="31"/>
      <c r="K30" s="31"/>
      <c r="L30" s="31"/>
    </row>
    <row r="31" spans="1:19" x14ac:dyDescent="0.3">
      <c r="D31" s="32"/>
      <c r="E31" s="49"/>
      <c r="F31" s="49"/>
      <c r="G31" s="49"/>
      <c r="H31" s="49"/>
      <c r="I31" s="49"/>
      <c r="J31" s="34"/>
      <c r="K31" s="34"/>
      <c r="L31" s="34"/>
    </row>
    <row r="32" spans="1:19" x14ac:dyDescent="0.3">
      <c r="D32" s="32"/>
      <c r="E32" s="49"/>
      <c r="F32" s="49"/>
      <c r="G32" s="49"/>
      <c r="H32" s="49"/>
      <c r="I32" s="49"/>
      <c r="J32" s="34"/>
      <c r="K32" s="34"/>
      <c r="L32" s="34"/>
    </row>
    <row r="33" spans="4:12" x14ac:dyDescent="0.3">
      <c r="D33" s="32"/>
      <c r="E33" s="49"/>
      <c r="F33" s="49"/>
      <c r="G33" s="49"/>
      <c r="H33" s="49"/>
      <c r="I33" s="49"/>
      <c r="J33" s="34"/>
      <c r="K33" s="34"/>
      <c r="L33" s="34"/>
    </row>
    <row r="34" spans="4:12" x14ac:dyDescent="0.3">
      <c r="D34" s="32"/>
      <c r="E34" s="12"/>
      <c r="F34" s="12"/>
      <c r="G34" s="12"/>
      <c r="H34" s="12"/>
      <c r="I34" s="33"/>
      <c r="J34" s="34"/>
      <c r="K34" s="34"/>
      <c r="L34" s="34"/>
    </row>
    <row r="35" spans="4:12" x14ac:dyDescent="0.3">
      <c r="D35" s="32"/>
      <c r="E35" s="12"/>
      <c r="F35" s="12"/>
      <c r="G35" s="12"/>
      <c r="H35" s="12"/>
      <c r="I35" s="33"/>
      <c r="J35" s="34"/>
      <c r="K35" s="34"/>
      <c r="L35" s="34"/>
    </row>
    <row r="36" spans="4:12" x14ac:dyDescent="0.3">
      <c r="D36" s="32"/>
      <c r="E36" s="12"/>
      <c r="F36" s="12"/>
      <c r="G36" s="12"/>
      <c r="H36" s="12"/>
      <c r="I36" s="33"/>
      <c r="J36" s="34"/>
      <c r="K36" s="34"/>
      <c r="L36" s="34"/>
    </row>
    <row r="37" spans="4:12" x14ac:dyDescent="0.3">
      <c r="D37" s="32"/>
      <c r="E37" s="12"/>
      <c r="F37" s="12"/>
      <c r="G37" s="12"/>
      <c r="H37" s="12"/>
      <c r="I37" s="33"/>
      <c r="J37" s="34"/>
      <c r="K37" s="34"/>
      <c r="L37" s="34"/>
    </row>
    <row r="38" spans="4:12" x14ac:dyDescent="0.3">
      <c r="D38" s="32"/>
      <c r="E38" s="12"/>
      <c r="F38" s="12"/>
      <c r="G38" s="12"/>
      <c r="H38" s="12"/>
      <c r="I38" s="33"/>
      <c r="J38" s="34"/>
      <c r="K38" s="34"/>
      <c r="L38" s="34"/>
    </row>
    <row r="39" spans="4:12" x14ac:dyDescent="0.3">
      <c r="D39" s="32"/>
      <c r="E39" s="12"/>
      <c r="F39" s="12"/>
      <c r="G39" s="12"/>
      <c r="H39" s="12"/>
      <c r="I39" s="33"/>
      <c r="J39" s="34"/>
      <c r="K39" s="34"/>
      <c r="L39" s="34"/>
    </row>
    <row r="40" spans="4:12" x14ac:dyDescent="0.3">
      <c r="D40" s="35"/>
      <c r="E40" s="12"/>
      <c r="F40" s="36"/>
      <c r="G40" s="37"/>
      <c r="H40" s="37"/>
      <c r="I40" s="38"/>
    </row>
    <row r="41" spans="4:12" x14ac:dyDescent="0.3">
      <c r="D41" s="35"/>
      <c r="F41" s="36"/>
      <c r="G41" s="37"/>
      <c r="H41" s="37"/>
      <c r="I41" s="38"/>
    </row>
    <row r="42" spans="4:12" x14ac:dyDescent="0.3">
      <c r="D42" s="39"/>
      <c r="E42" s="36"/>
      <c r="F42" s="40"/>
      <c r="I42" s="41"/>
      <c r="J42" s="42"/>
      <c r="K42" s="42"/>
      <c r="L42" s="42"/>
    </row>
    <row r="43" spans="4:12" x14ac:dyDescent="0.3">
      <c r="E43" s="40"/>
    </row>
  </sheetData>
  <sheetProtection algorithmName="SHA-512" hashValue="u8HQZTbUkHmcauRqlLHLEm14YzGgiuyhzGqAahtnLT3Cx+Q4p+ohK6FX6zcPg3r36VuDQr9Ny+W5GoOTC1ooiQ==" saltValue="4pYmcENVfIO7Dm3mfn38Iw==" spinCount="100000" sheet="1" selectLockedCells="1"/>
  <mergeCells count="22">
    <mergeCell ref="B6:B7"/>
    <mergeCell ref="C6:C7"/>
    <mergeCell ref="B1:C1"/>
    <mergeCell ref="B2:B3"/>
    <mergeCell ref="C2:C3"/>
    <mergeCell ref="B4:B5"/>
    <mergeCell ref="C4:C5"/>
    <mergeCell ref="B15:B16"/>
    <mergeCell ref="P20:R22"/>
    <mergeCell ref="P23:R23"/>
    <mergeCell ref="K26:L26"/>
    <mergeCell ref="B8:B9"/>
    <mergeCell ref="C8:C9"/>
    <mergeCell ref="B10:B11"/>
    <mergeCell ref="C10:C11"/>
    <mergeCell ref="B12:B13"/>
    <mergeCell ref="C12:C13"/>
    <mergeCell ref="E27:I27"/>
    <mergeCell ref="E28:I28"/>
    <mergeCell ref="K27:R27"/>
    <mergeCell ref="K28:R28"/>
    <mergeCell ref="C15:C16"/>
  </mergeCells>
  <phoneticPr fontId="23" type="noConversion"/>
  <dataValidations count="1">
    <dataValidation type="decimal" operator="notEqual" allowBlank="1" showErrorMessage="1" error="Enter only numbers" sqref="C2 C4" xr:uid="{C5C0CC3B-A984-470C-B92C-F5A92DEB5A8C}">
      <formula1>0</formula1>
      <formula2>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 Page</vt:lpstr>
      <vt:lpstr>Solar Power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S. Anderson</dc:creator>
  <cp:lastModifiedBy>Richard S. Anderson</cp:lastModifiedBy>
  <dcterms:created xsi:type="dcterms:W3CDTF">2025-09-03T16:35:30Z</dcterms:created>
  <dcterms:modified xsi:type="dcterms:W3CDTF">2025-09-04T00:50:37Z</dcterms:modified>
</cp:coreProperties>
</file>